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obbie1/Desktop/Longstowe_PC/LPC Accounts/AUDITS/Audit 2019:2020/"/>
    </mc:Choice>
  </mc:AlternateContent>
  <xr:revisionPtr revIDLastSave="0" documentId="13_ncr:1_{B49A41E1-032B-2348-8903-EFC6DE07DA3B}" xr6:coauthVersionLast="45" xr6:coauthVersionMax="45" xr10:uidLastSave="{00000000-0000-0000-0000-000000000000}"/>
  <bookViews>
    <workbookView xWindow="6700" yWindow="800" windowWidth="35460" windowHeight="24800" tabRatio="601" xr2:uid="{00000000-000D-0000-FFFF-FFFF00000000}"/>
  </bookViews>
  <sheets>
    <sheet name="Open Meeting Summary" sheetId="19" r:id="rId1"/>
    <sheet name="Year-on-year" sheetId="33" r:id="rId2"/>
    <sheet name="StreetLighting" sheetId="32" r:id="rId3"/>
    <sheet name="Grants" sheetId="31" r:id="rId4"/>
  </sheets>
  <definedNames>
    <definedName name="_xlnm.Print_Area" localSheetId="3">Grants!$A$1:$L$22</definedName>
    <definedName name="_xlnm.Print_Area" localSheetId="0">'Open Meeting Summary'!$A$1:$C$62</definedName>
    <definedName name="_xlnm.Print_Area" localSheetId="2">StreetLighting!$A$1:$E$16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48" i="19" l="1"/>
  <c r="B50" i="19"/>
  <c r="E12" i="32" l="1"/>
  <c r="E11" i="32"/>
  <c r="E10" i="32"/>
  <c r="E9" i="32"/>
  <c r="E8" i="32"/>
</calcChain>
</file>

<file path=xl/sharedStrings.xml><?xml version="1.0" encoding="utf-8"?>
<sst xmlns="http://schemas.openxmlformats.org/spreadsheetml/2006/main" count="160" uniqueCount="122">
  <si>
    <t>PRECEPT set for 2012–2013</t>
    <phoneticPr fontId="23" type="noConversion"/>
  </si>
  <si>
    <t>Reserve</t>
    <phoneticPr fontId="23" type="noConversion"/>
  </si>
  <si>
    <t>PRECEPT set for 2018–2019</t>
    <phoneticPr fontId="23" type="noConversion"/>
  </si>
  <si>
    <t>2012/13 to 2017/18</t>
    <phoneticPr fontId="4" type="noConversion"/>
  </si>
  <si>
    <t>Internet + Software</t>
    <phoneticPr fontId="23" type="noConversion"/>
  </si>
  <si>
    <t>Web site</t>
    <phoneticPr fontId="23" type="noConversion"/>
  </si>
  <si>
    <t>Computer + Scanner</t>
    <phoneticPr fontId="23" type="noConversion"/>
  </si>
  <si>
    <t>One year's Precept</t>
    <phoneticPr fontId="23" type="noConversion"/>
  </si>
  <si>
    <t>PRECEPT set for 2014–2015</t>
    <phoneticPr fontId="23" type="noConversion"/>
  </si>
  <si>
    <t>Insurance</t>
    <phoneticPr fontId="23" type="noConversion"/>
  </si>
  <si>
    <t>Longstowe Parish Council</t>
    <phoneticPr fontId="23" type="noConversion"/>
  </si>
  <si>
    <t>TOTAL</t>
  </si>
  <si>
    <t>Nil</t>
  </si>
  <si>
    <t>PRECEPT</t>
    <phoneticPr fontId="23" type="noConversion"/>
  </si>
  <si>
    <t>We are required to keep the following available:</t>
    <phoneticPr fontId="23" type="noConversion"/>
  </si>
  <si>
    <t>PRECEPT set for 2015–2016</t>
    <phoneticPr fontId="23" type="noConversion"/>
  </si>
  <si>
    <t>PRECEPT set for 2016–2017</t>
    <phoneticPr fontId="23" type="noConversion"/>
  </si>
  <si>
    <t>Skylark</t>
    <phoneticPr fontId="23" type="noConversion"/>
  </si>
  <si>
    <t>Village Maintenance</t>
    <phoneticPr fontId="23" type="noConversion"/>
  </si>
  <si>
    <t xml:space="preserve">Less: </t>
    <phoneticPr fontId="4" type="noConversion"/>
  </si>
  <si>
    <t>Transparancy Fund</t>
    <phoneticPr fontId="23" type="noConversion"/>
  </si>
  <si>
    <t>Computer + scanner</t>
    <phoneticPr fontId="23" type="noConversion"/>
  </si>
  <si>
    <t>includes election costs of £1,000</t>
    <phoneticPr fontId="23" type="noConversion"/>
  </si>
  <si>
    <t>PRECEPT set for 2013–2014</t>
    <phoneticPr fontId="23" type="noConversion"/>
  </si>
  <si>
    <t>Transparancy Grants</t>
    <phoneticPr fontId="23" type="noConversion"/>
  </si>
  <si>
    <t>Reserve</t>
  </si>
  <si>
    <t>Speed Limit in hand</t>
  </si>
  <si>
    <t>Transparancy Fund</t>
  </si>
  <si>
    <t>Internet + software</t>
    <phoneticPr fontId="4" type="noConversion"/>
  </si>
  <si>
    <t>Balances brought forward</t>
  </si>
  <si>
    <t>£</t>
  </si>
  <si>
    <t>PRECEPT set for 2017–2018</t>
    <phoneticPr fontId="23" type="noConversion"/>
  </si>
  <si>
    <t>28/10/2013</t>
    <phoneticPr fontId="23" type="noConversion"/>
  </si>
  <si>
    <t>Bank Interest</t>
    <phoneticPr fontId="23" type="noConversion"/>
  </si>
  <si>
    <t>£</t>
    <phoneticPr fontId="23" type="noConversion"/>
  </si>
  <si>
    <t>Bank Balances brought forward</t>
    <phoneticPr fontId="23" type="noConversion"/>
  </si>
  <si>
    <t>Bank Balances carried forward</t>
    <phoneticPr fontId="23" type="noConversion"/>
  </si>
  <si>
    <t>Less:</t>
    <phoneticPr fontId="23" type="noConversion"/>
  </si>
  <si>
    <t>PRECEPT set for 2019–2020</t>
    <phoneticPr fontId="23" type="noConversion"/>
  </si>
  <si>
    <t>must include election cost budget of £1,000+</t>
    <phoneticPr fontId="23" type="noConversion"/>
  </si>
  <si>
    <t>PRECEPT set for 2011–2012</t>
    <phoneticPr fontId="23" type="noConversion"/>
  </si>
  <si>
    <t>TOTAL in hand</t>
    <phoneticPr fontId="23" type="noConversion"/>
  </si>
  <si>
    <t>Leaving BALANCE of</t>
    <phoneticPr fontId="23" type="noConversion"/>
  </si>
  <si>
    <t>6 x £120 + £60 + £100 + £50</t>
    <phoneticPr fontId="23" type="noConversion"/>
  </si>
  <si>
    <t>Includes election costs of £750</t>
    <phoneticPr fontId="23" type="noConversion"/>
  </si>
  <si>
    <t>Clerk's salary + exps</t>
    <phoneticPr fontId="23" type="noConversion"/>
  </si>
  <si>
    <t>6 x £120 + £60 + £100 + £50</t>
    <phoneticPr fontId="23" type="noConversion"/>
  </si>
  <si>
    <t>S106 payment</t>
    <phoneticPr fontId="23" type="noConversion"/>
  </si>
  <si>
    <t>Speed Limit in hand</t>
    <phoneticPr fontId="23" type="noConversion"/>
  </si>
  <si>
    <t>Other income</t>
    <phoneticPr fontId="23" type="noConversion"/>
  </si>
  <si>
    <t>Training</t>
    <phoneticPr fontId="23" type="noConversion"/>
  </si>
  <si>
    <t>Fees</t>
    <phoneticPr fontId="23" type="noConversion"/>
  </si>
  <si>
    <t>Admin</t>
    <phoneticPr fontId="23" type="noConversion"/>
  </si>
  <si>
    <t>VAT</t>
    <phoneticPr fontId="23" type="noConversion"/>
  </si>
  <si>
    <t>PRECEPT set for 2010–2011</t>
    <phoneticPr fontId="23" type="noConversion"/>
  </si>
  <si>
    <t>SpeedWatch Grant</t>
    <phoneticPr fontId="23" type="noConversion"/>
  </si>
  <si>
    <t>31 March 2020</t>
  </si>
  <si>
    <t>Summary for year 1 April 2019 to 31 March 2020</t>
  </si>
  <si>
    <t>S106_1</t>
  </si>
  <si>
    <t>S106_2</t>
  </si>
  <si>
    <t>Grants and other funds</t>
  </si>
  <si>
    <t>Open space</t>
  </si>
  <si>
    <t>Community space</t>
  </si>
  <si>
    <t>both S106 payments may be used for a disabled toilet (see e-mails)</t>
  </si>
  <si>
    <t>This should be the Precept for one year</t>
  </si>
  <si>
    <t>Not yet received</t>
  </si>
  <si>
    <t>This sum should be in the deposit account/Reading Room account unless already accounted for.</t>
  </si>
  <si>
    <t>Longstowe Parish Council:  Accounting Statements</t>
  </si>
  <si>
    <t>(+) Annual precept</t>
  </si>
  <si>
    <t>(+) Total other receipts</t>
  </si>
  <si>
    <t>(-) Staff costs</t>
  </si>
  <si>
    <t>(-) Loan interest/capital repayments</t>
  </si>
  <si>
    <t>(-) All other payments</t>
  </si>
  <si>
    <t>(=) Balances carried forward</t>
  </si>
  <si>
    <t>Total cash and short term investments</t>
  </si>
  <si>
    <t>Total fixed assets plus other long term investments and assets</t>
  </si>
  <si>
    <t>Total borrowings</t>
  </si>
  <si>
    <t>(If Applicable) Trust funds (including charitable) discolsure note</t>
  </si>
  <si>
    <t>31 March 2018</t>
  </si>
  <si>
    <t>31 March 2019</t>
  </si>
  <si>
    <t>Insurance from Village Hall, BT, Reading Room Trust funds</t>
  </si>
  <si>
    <t>(reclaim VAT of 13.33)</t>
  </si>
  <si>
    <t>PRECEPT set for 2020–2021</t>
  </si>
  <si>
    <t>£362.45 from grant</t>
  </si>
  <si>
    <t>From Web grant</t>
  </si>
  <si>
    <t>Not yet reclaimed</t>
  </si>
  <si>
    <t>£670 from grant</t>
  </si>
  <si>
    <t>2 Street-lighting bills; wheeliebin stickers</t>
  </si>
  <si>
    <t>Transparancy Fund (remainder)</t>
  </si>
  <si>
    <t>Reading Room (Trust) funds</t>
  </si>
  <si>
    <t>Must be kept separately</t>
  </si>
  <si>
    <t>Longstowe Street Lighting</t>
  </si>
  <si>
    <t>10 street lights</t>
  </si>
  <si>
    <t>Six months 01/04/13 to 30/09/13</t>
  </si>
  <si>
    <t>Year 2012-13</t>
  </si>
  <si>
    <t>Cambridgeshire County Council (CCC)</t>
  </si>
  <si>
    <t>Year 01/10/13 to 30/09/14</t>
  </si>
  <si>
    <t>Year 01/10/14 to 30/09/15</t>
  </si>
  <si>
    <t>Year 01/10/15 to 30/09/16</t>
  </si>
  <si>
    <t>Year 01/10/16 to 30/09/17</t>
  </si>
  <si>
    <t>Year 01/10/17 to 30/09/18</t>
  </si>
  <si>
    <t>TOTAL £</t>
  </si>
  <si>
    <t>% increase</t>
  </si>
  <si>
    <t>Year 01/10/18 to 30/09/19</t>
  </si>
  <si>
    <t>Less £</t>
  </si>
  <si>
    <t>(reclaim VAT of 72.50)</t>
  </si>
  <si>
    <t>Totals</t>
  </si>
  <si>
    <t>31 March 2012</t>
  </si>
  <si>
    <t>31 March 2013</t>
  </si>
  <si>
    <t xml:space="preserve"> £ </t>
  </si>
  <si>
    <t>31 March 2014</t>
  </si>
  <si>
    <t>31 March 2015</t>
  </si>
  <si>
    <t>31 March 2016</t>
  </si>
  <si>
    <t>31 March 2017</t>
  </si>
  <si>
    <t>No longer CCC</t>
  </si>
  <si>
    <t>Year 01/10/19 to 30/09/20</t>
  </si>
  <si>
    <t>These must be kept in a special account: only the interest can be used where other PC funds are not available</t>
  </si>
  <si>
    <t>Longstowe Parish Council 2019–2020</t>
  </si>
  <si>
    <t>Web site &amp; Training</t>
  </si>
  <si>
    <t>Reading Room Trust Fund</t>
  </si>
  <si>
    <t>Charge to Grant</t>
  </si>
  <si>
    <t xml:space="preserve">Annual Accounting statements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</si>
</sst>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0_)"/>
    <numFmt numFmtId="166" formatCode="_-* #,##0_-;\-* #,##0_-;_-* &quot;-&quot;??_-;_-@_-"/>
    <numFmt numFmtId="168" formatCode="0.0000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Verdana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rgb="FFFF0000"/>
      <name val="Arial"/>
      <family val="2"/>
    </font>
    <font>
      <sz val="12"/>
      <color indexed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/>
      <right style="thin">
        <color rgb="FFC0C0C0"/>
      </right>
      <top style="thin">
        <color indexed="64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/>
      <right style="thin">
        <color rgb="FFC0C0C0"/>
      </right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14">
    <xf numFmtId="0" fontId="0" fillId="0" borderId="0" xfId="0"/>
    <xf numFmtId="2" fontId="0" fillId="0" borderId="0" xfId="0" applyNumberFormat="1" applyProtection="1"/>
    <xf numFmtId="2" fontId="0" fillId="0" borderId="0" xfId="0" applyNumberFormat="1" applyAlignment="1" applyProtection="1">
      <alignment horizontal="left"/>
    </xf>
    <xf numFmtId="2" fontId="0" fillId="0" borderId="0" xfId="0" applyNumberFormat="1"/>
    <xf numFmtId="0" fontId="0" fillId="0" borderId="7" xfId="0" applyBorder="1"/>
    <xf numFmtId="0" fontId="1" fillId="0" borderId="7" xfId="0" applyFont="1" applyBorder="1"/>
    <xf numFmtId="0" fontId="3" fillId="0" borderId="7" xfId="0" applyFont="1" applyBorder="1"/>
    <xf numFmtId="14" fontId="0" fillId="0" borderId="7" xfId="0" applyNumberFormat="1" applyBorder="1"/>
    <xf numFmtId="2" fontId="0" fillId="0" borderId="7" xfId="0" applyNumberFormat="1" applyBorder="1"/>
    <xf numFmtId="2" fontId="0" fillId="0" borderId="7" xfId="0" applyNumberFormat="1" applyBorder="1" applyAlignment="1" applyProtection="1">
      <alignment horizontal="left"/>
    </xf>
    <xf numFmtId="0" fontId="0" fillId="0" borderId="0" xfId="0" applyBorder="1"/>
    <xf numFmtId="168" fontId="0" fillId="0" borderId="0" xfId="0" applyNumberFormat="1"/>
    <xf numFmtId="2" fontId="0" fillId="0" borderId="7" xfId="0" applyNumberFormat="1" applyBorder="1" applyAlignment="1" applyProtection="1">
      <alignment horizontal="left" indent="3"/>
    </xf>
    <xf numFmtId="0" fontId="0" fillId="0" borderId="7" xfId="0" applyNumberFormat="1" applyBorder="1" applyAlignment="1" applyProtection="1">
      <alignment horizontal="left" indent="3"/>
    </xf>
    <xf numFmtId="4" fontId="0" fillId="0" borderId="7" xfId="0" applyNumberFormat="1" applyBorder="1"/>
    <xf numFmtId="4" fontId="2" fillId="0" borderId="7" xfId="0" applyNumberFormat="1" applyFont="1" applyBorder="1"/>
    <xf numFmtId="4" fontId="0" fillId="0" borderId="7" xfId="0" applyNumberFormat="1" applyBorder="1" applyAlignment="1" applyProtection="1">
      <alignment horizontal="left"/>
    </xf>
    <xf numFmtId="4" fontId="0" fillId="0" borderId="7" xfId="0" applyNumberFormat="1" applyBorder="1" applyAlignment="1">
      <alignment horizontal="right"/>
    </xf>
    <xf numFmtId="4" fontId="0" fillId="0" borderId="7" xfId="0" applyNumberFormat="1" applyBorder="1" applyAlignment="1" applyProtection="1">
      <alignment horizontal="right"/>
    </xf>
    <xf numFmtId="4" fontId="0" fillId="0" borderId="0" xfId="0" applyNumberFormat="1"/>
    <xf numFmtId="4" fontId="0" fillId="0" borderId="0" xfId="0" applyNumberFormat="1" applyBorder="1"/>
    <xf numFmtId="0" fontId="0" fillId="0" borderId="11" xfId="0" applyBorder="1"/>
    <xf numFmtId="4" fontId="1" fillId="0" borderId="7" xfId="0" applyNumberFormat="1" applyFont="1" applyBorder="1"/>
    <xf numFmtId="4" fontId="0" fillId="0" borderId="7" xfId="0" applyNumberFormat="1" applyBorder="1" applyAlignment="1">
      <alignment horizontal="right"/>
    </xf>
    <xf numFmtId="0" fontId="1" fillId="0" borderId="0" xfId="0" applyFont="1" applyBorder="1"/>
    <xf numFmtId="4" fontId="0" fillId="0" borderId="7" xfId="0" applyNumberFormat="1" applyBorder="1" applyAlignment="1"/>
    <xf numFmtId="0" fontId="0" fillId="0" borderId="7" xfId="0" applyFill="1" applyBorder="1"/>
    <xf numFmtId="0" fontId="0" fillId="0" borderId="0" xfId="0"/>
    <xf numFmtId="4" fontId="0" fillId="0" borderId="0" xfId="0" applyNumberFormat="1"/>
    <xf numFmtId="0" fontId="0" fillId="0" borderId="7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4" fontId="1" fillId="0" borderId="7" xfId="0" applyNumberFormat="1" applyFont="1" applyBorder="1" applyAlignment="1">
      <alignment horizontal="left" indent="1"/>
    </xf>
    <xf numFmtId="0" fontId="0" fillId="0" borderId="7" xfId="0" quotePrefix="1" applyBorder="1" applyAlignment="1">
      <alignment horizontal="left" indent="1"/>
    </xf>
    <xf numFmtId="0" fontId="0" fillId="0" borderId="0" xfId="0" applyAlignment="1">
      <alignment horizontal="left" indent="1"/>
    </xf>
    <xf numFmtId="4" fontId="0" fillId="0" borderId="7" xfId="0" applyNumberFormat="1" applyBorder="1"/>
    <xf numFmtId="0" fontId="0" fillId="0" borderId="0" xfId="0" applyBorder="1"/>
    <xf numFmtId="0" fontId="0" fillId="0" borderId="12" xfId="0" applyBorder="1"/>
    <xf numFmtId="4" fontId="0" fillId="0" borderId="12" xfId="0" applyNumberFormat="1" applyBorder="1"/>
    <xf numFmtId="0" fontId="0" fillId="0" borderId="12" xfId="0" applyBorder="1" applyAlignment="1">
      <alignment horizontal="left" indent="1"/>
    </xf>
    <xf numFmtId="0" fontId="0" fillId="0" borderId="0" xfId="0"/>
    <xf numFmtId="4" fontId="1" fillId="0" borderId="7" xfId="0" applyNumberFormat="1" applyFont="1" applyBorder="1" applyAlignment="1"/>
    <xf numFmtId="3" fontId="2" fillId="0" borderId="7" xfId="0" quotePrefix="1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center"/>
    </xf>
    <xf numFmtId="3" fontId="0" fillId="0" borderId="0" xfId="0" applyNumberFormat="1"/>
    <xf numFmtId="2" fontId="1" fillId="0" borderId="7" xfId="0" applyNumberFormat="1" applyFont="1" applyBorder="1"/>
    <xf numFmtId="4" fontId="0" fillId="0" borderId="7" xfId="0" applyNumberFormat="1" applyBorder="1"/>
    <xf numFmtId="4" fontId="2" fillId="0" borderId="7" xfId="0" applyNumberFormat="1" applyFont="1" applyBorder="1"/>
    <xf numFmtId="4" fontId="0" fillId="0" borderId="0" xfId="0" applyNumberFormat="1"/>
    <xf numFmtId="2" fontId="0" fillId="0" borderId="7" xfId="0" applyNumberFormat="1" applyBorder="1" applyAlignment="1"/>
    <xf numFmtId="0" fontId="0" fillId="0" borderId="0" xfId="0" applyAlignment="1"/>
    <xf numFmtId="0" fontId="1" fillId="0" borderId="0" xfId="0" applyFont="1"/>
    <xf numFmtId="0" fontId="24" fillId="0" borderId="13" xfId="0" applyFont="1" applyBorder="1"/>
    <xf numFmtId="166" fontId="1" fillId="0" borderId="14" xfId="0" applyNumberFormat="1" applyFont="1" applyBorder="1"/>
    <xf numFmtId="3" fontId="1" fillId="0" borderId="14" xfId="0" applyNumberFormat="1" applyFont="1" applyBorder="1"/>
    <xf numFmtId="0" fontId="1" fillId="0" borderId="15" xfId="0" applyFont="1" applyBorder="1"/>
    <xf numFmtId="49" fontId="1" fillId="0" borderId="15" xfId="0" applyNumberFormat="1" applyFont="1" applyBorder="1" applyAlignment="1">
      <alignment wrapText="1"/>
    </xf>
    <xf numFmtId="0" fontId="1" fillId="0" borderId="16" xfId="0" applyFont="1" applyBorder="1"/>
    <xf numFmtId="166" fontId="1" fillId="0" borderId="17" xfId="0" applyNumberFormat="1" applyFont="1" applyBorder="1"/>
    <xf numFmtId="3" fontId="1" fillId="0" borderId="17" xfId="0" applyNumberFormat="1" applyFont="1" applyBorder="1"/>
    <xf numFmtId="0" fontId="1" fillId="0" borderId="17" xfId="0" applyFont="1" applyBorder="1"/>
    <xf numFmtId="49" fontId="1" fillId="0" borderId="17" xfId="0" applyNumberFormat="1" applyFont="1" applyBorder="1" applyAlignment="1">
      <alignment wrapText="1"/>
    </xf>
    <xf numFmtId="0" fontId="3" fillId="0" borderId="16" xfId="0" applyFont="1" applyBorder="1"/>
    <xf numFmtId="0" fontId="2" fillId="0" borderId="17" xfId="0" applyFont="1" applyBorder="1"/>
    <xf numFmtId="0" fontId="1" fillId="0" borderId="16" xfId="0" applyFont="1" applyBorder="1" applyAlignment="1">
      <alignment wrapText="1"/>
    </xf>
    <xf numFmtId="166" fontId="1" fillId="0" borderId="17" xfId="0" applyNumberFormat="1" applyFont="1" applyBorder="1" applyAlignment="1">
      <alignment wrapText="1"/>
    </xf>
    <xf numFmtId="0" fontId="1" fillId="0" borderId="17" xfId="0" applyFont="1" applyBorder="1" applyAlignment="1">
      <alignment wrapText="1"/>
    </xf>
    <xf numFmtId="3" fontId="2" fillId="0" borderId="1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5" xfId="0" applyNumberFormat="1" applyFont="1" applyBorder="1"/>
    <xf numFmtId="0" fontId="1" fillId="0" borderId="18" xfId="0" applyFont="1" applyBorder="1"/>
    <xf numFmtId="166" fontId="1" fillId="0" borderId="19" xfId="0" applyNumberFormat="1" applyFont="1" applyBorder="1"/>
    <xf numFmtId="3" fontId="1" fillId="0" borderId="19" xfId="0" applyNumberFormat="1" applyFont="1" applyBorder="1"/>
    <xf numFmtId="3" fontId="2" fillId="0" borderId="17" xfId="0" quotePrefix="1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left" indent="1"/>
    </xf>
    <xf numFmtId="0" fontId="1" fillId="0" borderId="7" xfId="0" applyFont="1" applyFill="1" applyBorder="1"/>
    <xf numFmtId="0" fontId="1" fillId="0" borderId="0" xfId="0" applyFont="1" applyAlignment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 applyAlignment="1"/>
    <xf numFmtId="0" fontId="1" fillId="0" borderId="20" xfId="0" applyFont="1" applyFill="1" applyBorder="1" applyAlignment="1"/>
    <xf numFmtId="0" fontId="1" fillId="0" borderId="11" xfId="0" applyFont="1" applyBorder="1"/>
    <xf numFmtId="14" fontId="0" fillId="0" borderId="0" xfId="0" applyNumberFormat="1" applyBorder="1" applyAlignment="1">
      <alignment horizontal="right"/>
    </xf>
    <xf numFmtId="14" fontId="0" fillId="0" borderId="0" xfId="0" applyNumberFormat="1" applyBorder="1"/>
    <xf numFmtId="14" fontId="1" fillId="0" borderId="0" xfId="0" applyNumberFormat="1" applyFont="1" applyBorder="1"/>
    <xf numFmtId="3" fontId="1" fillId="0" borderId="0" xfId="0" applyNumberFormat="1" applyFont="1" applyBorder="1"/>
    <xf numFmtId="166" fontId="2" fillId="0" borderId="0" xfId="0" applyNumberFormat="1" applyFont="1" applyBorder="1" applyAlignment="1">
      <alignment horizontal="center" wrapText="1"/>
    </xf>
    <xf numFmtId="166" fontId="2" fillId="0" borderId="0" xfId="0" quotePrefix="1" applyNumberFormat="1" applyFont="1" applyBorder="1" applyAlignment="1">
      <alignment horizontal="center" wrapText="1"/>
    </xf>
    <xf numFmtId="0" fontId="24" fillId="0" borderId="21" xfId="0" applyFont="1" applyBorder="1"/>
    <xf numFmtId="0" fontId="0" fillId="0" borderId="21" xfId="0" applyBorder="1"/>
    <xf numFmtId="4" fontId="27" fillId="0" borderId="21" xfId="0" applyNumberFormat="1" applyFont="1" applyBorder="1"/>
    <xf numFmtId="4" fontId="0" fillId="0" borderId="21" xfId="0" applyNumberFormat="1" applyBorder="1"/>
    <xf numFmtId="0" fontId="3" fillId="0" borderId="21" xfId="0" applyFont="1" applyBorder="1"/>
    <xf numFmtId="0" fontId="1" fillId="0" borderId="21" xfId="0" applyFont="1" applyBorder="1"/>
    <xf numFmtId="4" fontId="1" fillId="0" borderId="21" xfId="0" applyNumberFormat="1" applyFont="1" applyBorder="1"/>
    <xf numFmtId="14" fontId="0" fillId="0" borderId="21" xfId="0" applyNumberFormat="1" applyBorder="1"/>
    <xf numFmtId="2" fontId="0" fillId="0" borderId="21" xfId="0" applyNumberFormat="1" applyBorder="1"/>
    <xf numFmtId="4" fontId="2" fillId="0" borderId="21" xfId="0" applyNumberFormat="1" applyFont="1" applyBorder="1"/>
    <xf numFmtId="4" fontId="0" fillId="0" borderId="21" xfId="0" applyNumberFormat="1" applyBorder="1" applyAlignment="1">
      <alignment horizontal="center"/>
    </xf>
    <xf numFmtId="2" fontId="25" fillId="0" borderId="21" xfId="0" applyNumberFormat="1" applyFont="1" applyBorder="1"/>
    <xf numFmtId="0" fontId="0" fillId="0" borderId="21" xfId="0" applyBorder="1" applyAlignment="1">
      <alignment horizontal="center"/>
    </xf>
    <xf numFmtId="0" fontId="25" fillId="0" borderId="21" xfId="0" applyFont="1" applyBorder="1"/>
    <xf numFmtId="0" fontId="27" fillId="0" borderId="21" xfId="0" applyFont="1" applyBorder="1"/>
    <xf numFmtId="0" fontId="26" fillId="0" borderId="21" xfId="0" applyFont="1" applyBorder="1"/>
    <xf numFmtId="4" fontId="26" fillId="0" borderId="21" xfId="0" applyNumberFormat="1" applyFont="1" applyBorder="1" applyAlignment="1">
      <alignment horizontal="center"/>
    </xf>
    <xf numFmtId="4" fontId="26" fillId="0" borderId="21" xfId="0" applyNumberFormat="1" applyFont="1" applyBorder="1"/>
    <xf numFmtId="14" fontId="26" fillId="0" borderId="21" xfId="0" applyNumberFormat="1" applyFont="1" applyBorder="1"/>
    <xf numFmtId="0" fontId="26" fillId="0" borderId="21" xfId="0" applyFont="1" applyFill="1" applyBorder="1"/>
    <xf numFmtId="0" fontId="28" fillId="0" borderId="21" xfId="0" applyFont="1" applyBorder="1"/>
    <xf numFmtId="2" fontId="26" fillId="0" borderId="21" xfId="0" applyNumberFormat="1" applyFont="1" applyBorder="1"/>
    <xf numFmtId="4" fontId="3" fillId="0" borderId="21" xfId="0" applyNumberFormat="1" applyFont="1" applyBorder="1"/>
    <xf numFmtId="2" fontId="29" fillId="0" borderId="21" xfId="0" applyNumberFormat="1" applyFont="1" applyBorder="1"/>
    <xf numFmtId="0" fontId="26" fillId="0" borderId="21" xfId="0" quotePrefix="1" applyFont="1" applyBorder="1"/>
    <xf numFmtId="0" fontId="26" fillId="0" borderId="21" xfId="0" applyFont="1" applyBorder="1" applyAlignment="1">
      <alignment horizontal="center"/>
    </xf>
    <xf numFmtId="0" fontId="24" fillId="0" borderId="0" xfId="0" applyFont="1" applyAlignment="1"/>
    <xf numFmtId="2" fontId="0" fillId="0" borderId="12" xfId="0" applyNumberFormat="1" applyBorder="1" applyAlignment="1" applyProtection="1">
      <alignment horizontal="left"/>
    </xf>
  </cellXfs>
  <cellStyles count="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Input" xfId="34" xr:uid="{00000000-0005-0000-0000-000022000000}"/>
    <cellStyle name="Linked Cell" xfId="35" xr:uid="{00000000-0005-0000-0000-000023000000}"/>
    <cellStyle name="Neutral" xfId="36" xr:uid="{00000000-0005-0000-0000-000024000000}"/>
    <cellStyle name="Normal" xfId="0" builtinId="0"/>
    <cellStyle name="Note" xfId="37" xr:uid="{00000000-0005-0000-0000-000026000000}"/>
    <cellStyle name="Output" xfId="38" xr:uid="{00000000-0005-0000-0000-000027000000}"/>
    <cellStyle name="Title" xfId="39" xr:uid="{00000000-0005-0000-0000-000028000000}"/>
    <cellStyle name="Total" xfId="40" xr:uid="{00000000-0005-0000-0000-000029000000}"/>
    <cellStyle name="Warning Text" xfId="41" xr:uid="{00000000-0005-0000-0000-00002A000000}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'Open Meeting Summary'!$A$11:$A$18</c:f>
              <c:strCache>
                <c:ptCount val="8"/>
                <c:pt idx="0">
                  <c:v>Clerk's salary + exps</c:v>
                </c:pt>
                <c:pt idx="1">
                  <c:v>Training</c:v>
                </c:pt>
                <c:pt idx="2">
                  <c:v>Admin</c:v>
                </c:pt>
                <c:pt idx="3">
                  <c:v>Fees</c:v>
                </c:pt>
                <c:pt idx="4">
                  <c:v>Insurance</c:v>
                </c:pt>
                <c:pt idx="5">
                  <c:v>Skylark</c:v>
                </c:pt>
                <c:pt idx="6">
                  <c:v>Village Maintenance</c:v>
                </c:pt>
                <c:pt idx="7">
                  <c:v>VAT</c:v>
                </c:pt>
              </c:strCache>
            </c:strRef>
          </c:cat>
          <c:val>
            <c:numRef>
              <c:f>'Open Meeting Summary'!$B$11:$B$18</c:f>
              <c:numCache>
                <c:formatCode>#,##0.00</c:formatCode>
                <c:ptCount val="8"/>
                <c:pt idx="0">
                  <c:v>3894.4800000000009</c:v>
                </c:pt>
                <c:pt idx="1">
                  <c:v>587.26</c:v>
                </c:pt>
                <c:pt idx="2">
                  <c:v>524.65</c:v>
                </c:pt>
                <c:pt idx="3">
                  <c:v>1105.1500000000003</c:v>
                </c:pt>
                <c:pt idx="4">
                  <c:v>338.88</c:v>
                </c:pt>
                <c:pt idx="5">
                  <c:v>319</c:v>
                </c:pt>
                <c:pt idx="6">
                  <c:v>1222.45</c:v>
                </c:pt>
                <c:pt idx="7">
                  <c:v>85.83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0-2644-A282-80DCBF041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59267</xdr:colOff>
      <xdr:row>20</xdr:row>
      <xdr:rowOff>38100</xdr:rowOff>
    </xdr:from>
    <xdr:to>
      <xdr:col>2</xdr:col>
      <xdr:colOff>1854200</xdr:colOff>
      <xdr:row>37</xdr:row>
      <xdr:rowOff>160868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4"/>
  <sheetViews>
    <sheetView tabSelected="1" zoomScale="150" workbookViewId="0">
      <selection activeCell="C48" sqref="C48"/>
    </sheetView>
  </sheetViews>
  <sheetFormatPr baseColWidth="10" defaultColWidth="23.6640625" defaultRowHeight="13" x14ac:dyDescent="0.15"/>
  <cols>
    <col min="1" max="1" width="24.1640625" customWidth="1"/>
    <col min="2" max="2" width="10.5" style="19" customWidth="1"/>
    <col min="3" max="3" width="45.6640625" style="33" customWidth="1"/>
    <col min="4" max="4" width="5.6640625" bestFit="1" customWidth="1"/>
    <col min="5" max="5" width="9.83203125" customWidth="1"/>
  </cols>
  <sheetData>
    <row r="1" spans="1:7" ht="16" x14ac:dyDescent="0.2">
      <c r="A1" s="6" t="s">
        <v>10</v>
      </c>
      <c r="B1" s="14"/>
      <c r="C1" s="29"/>
      <c r="D1" s="3"/>
      <c r="E1" s="3"/>
      <c r="F1" s="3"/>
      <c r="G1" s="3"/>
    </row>
    <row r="2" spans="1:7" ht="5" customHeight="1" x14ac:dyDescent="0.15">
      <c r="A2" s="4"/>
      <c r="B2" s="15"/>
      <c r="C2" s="29"/>
      <c r="D2" s="3"/>
      <c r="E2" s="3"/>
      <c r="F2" s="3"/>
      <c r="G2" s="3"/>
    </row>
    <row r="3" spans="1:7" ht="16" x14ac:dyDescent="0.2">
      <c r="A3" s="6" t="s">
        <v>57</v>
      </c>
      <c r="B3" s="16"/>
      <c r="C3" s="29"/>
      <c r="D3" s="2"/>
      <c r="E3" s="1"/>
      <c r="F3" s="3"/>
      <c r="G3" s="3"/>
    </row>
    <row r="4" spans="1:7" ht="6" customHeight="1" x14ac:dyDescent="0.15">
      <c r="A4" s="4"/>
      <c r="B4" s="16"/>
      <c r="C4" s="29"/>
      <c r="D4" s="2"/>
      <c r="E4" s="1"/>
      <c r="F4" s="3"/>
      <c r="G4" s="3"/>
    </row>
    <row r="5" spans="1:7" x14ac:dyDescent="0.15">
      <c r="A5" s="7" t="s">
        <v>35</v>
      </c>
      <c r="B5" s="14">
        <v>10763.849999999999</v>
      </c>
      <c r="C5" s="29"/>
    </row>
    <row r="6" spans="1:7" x14ac:dyDescent="0.15">
      <c r="A6" s="9" t="s">
        <v>13</v>
      </c>
      <c r="B6" s="17">
        <v>5250</v>
      </c>
      <c r="C6" s="29"/>
    </row>
    <row r="7" spans="1:7" x14ac:dyDescent="0.15">
      <c r="A7" s="8" t="s">
        <v>33</v>
      </c>
      <c r="B7" s="17">
        <v>8.7000000000000011</v>
      </c>
      <c r="C7" s="29"/>
    </row>
    <row r="8" spans="1:7" x14ac:dyDescent="0.15">
      <c r="A8" s="8" t="s">
        <v>49</v>
      </c>
      <c r="B8" s="17">
        <v>8513.33</v>
      </c>
      <c r="C8" s="73" t="s">
        <v>80</v>
      </c>
    </row>
    <row r="9" spans="1:7" x14ac:dyDescent="0.15">
      <c r="A9" s="8" t="s">
        <v>24</v>
      </c>
      <c r="B9" s="23">
        <v>0</v>
      </c>
      <c r="C9" s="29"/>
    </row>
    <row r="10" spans="1:7" x14ac:dyDescent="0.15">
      <c r="A10" s="8" t="s">
        <v>37</v>
      </c>
      <c r="B10" s="17"/>
      <c r="C10" s="29"/>
    </row>
    <row r="11" spans="1:7" x14ac:dyDescent="0.15">
      <c r="A11" s="12" t="s">
        <v>45</v>
      </c>
      <c r="B11" s="18">
        <v>3894.4800000000009</v>
      </c>
      <c r="C11" s="29"/>
    </row>
    <row r="12" spans="1:7" x14ac:dyDescent="0.15">
      <c r="A12" s="12" t="s">
        <v>50</v>
      </c>
      <c r="B12" s="18">
        <v>587.26</v>
      </c>
      <c r="C12" s="73" t="s">
        <v>84</v>
      </c>
    </row>
    <row r="13" spans="1:7" x14ac:dyDescent="0.15">
      <c r="A13" s="12" t="s">
        <v>52</v>
      </c>
      <c r="B13" s="18">
        <v>524.65</v>
      </c>
      <c r="C13" s="73" t="s">
        <v>83</v>
      </c>
    </row>
    <row r="14" spans="1:7" x14ac:dyDescent="0.15">
      <c r="A14" s="12" t="s">
        <v>51</v>
      </c>
      <c r="B14" s="18">
        <v>1105.1500000000003</v>
      </c>
      <c r="C14" s="73" t="s">
        <v>86</v>
      </c>
    </row>
    <row r="15" spans="1:7" x14ac:dyDescent="0.15">
      <c r="A15" s="12" t="s">
        <v>9</v>
      </c>
      <c r="B15" s="17">
        <v>338.88</v>
      </c>
      <c r="C15" s="29"/>
    </row>
    <row r="16" spans="1:7" x14ac:dyDescent="0.15">
      <c r="A16" s="12" t="s">
        <v>17</v>
      </c>
      <c r="B16" s="18">
        <v>319</v>
      </c>
      <c r="C16" s="29"/>
    </row>
    <row r="17" spans="1:6" x14ac:dyDescent="0.15">
      <c r="A17" s="12" t="s">
        <v>18</v>
      </c>
      <c r="B17" s="18">
        <v>1222.45</v>
      </c>
      <c r="C17" s="73" t="s">
        <v>87</v>
      </c>
      <c r="F17" s="11"/>
    </row>
    <row r="18" spans="1:6" x14ac:dyDescent="0.15">
      <c r="A18" s="13" t="s">
        <v>53</v>
      </c>
      <c r="B18" s="18">
        <v>85.83</v>
      </c>
      <c r="C18" s="73" t="s">
        <v>85</v>
      </c>
    </row>
    <row r="19" spans="1:6" ht="5" customHeight="1" x14ac:dyDescent="0.15">
      <c r="A19" s="12"/>
      <c r="B19" s="18"/>
      <c r="C19" s="29"/>
    </row>
    <row r="20" spans="1:6" x14ac:dyDescent="0.15">
      <c r="A20" s="9" t="s">
        <v>36</v>
      </c>
      <c r="B20" s="14">
        <v>16458.179999999997</v>
      </c>
      <c r="C20" s="29"/>
      <c r="D20" s="27"/>
      <c r="E20" s="28"/>
    </row>
    <row r="21" spans="1:6" s="39" customFormat="1" x14ac:dyDescent="0.15">
      <c r="A21" s="113"/>
      <c r="B21" s="37"/>
      <c r="C21" s="38"/>
      <c r="E21" s="47"/>
    </row>
    <row r="22" spans="1:6" s="39" customFormat="1" x14ac:dyDescent="0.15">
      <c r="A22" s="113"/>
      <c r="B22" s="37"/>
      <c r="C22" s="38"/>
      <c r="E22" s="47"/>
    </row>
    <row r="23" spans="1:6" s="39" customFormat="1" x14ac:dyDescent="0.15">
      <c r="A23" s="113"/>
      <c r="B23" s="37"/>
      <c r="C23" s="38"/>
      <c r="E23" s="47"/>
    </row>
    <row r="24" spans="1:6" s="39" customFormat="1" x14ac:dyDescent="0.15">
      <c r="A24" s="113"/>
      <c r="B24" s="37"/>
      <c r="C24" s="38"/>
      <c r="E24" s="47"/>
    </row>
    <row r="25" spans="1:6" s="35" customFormat="1" x14ac:dyDescent="0.15">
      <c r="A25" s="36"/>
      <c r="B25" s="37"/>
      <c r="C25" s="38"/>
    </row>
    <row r="26" spans="1:6" s="10" customFormat="1" x14ac:dyDescent="0.15">
      <c r="B26" s="20"/>
      <c r="C26" s="30"/>
    </row>
    <row r="27" spans="1:6" s="10" customFormat="1" x14ac:dyDescent="0.15">
      <c r="B27" s="20"/>
      <c r="C27" s="30"/>
    </row>
    <row r="28" spans="1:6" s="10" customFormat="1" x14ac:dyDescent="0.15">
      <c r="B28" s="20"/>
      <c r="C28" s="30"/>
    </row>
    <row r="29" spans="1:6" s="10" customFormat="1" x14ac:dyDescent="0.15">
      <c r="B29" s="20"/>
      <c r="C29" s="30"/>
    </row>
    <row r="30" spans="1:6" s="10" customFormat="1" x14ac:dyDescent="0.15">
      <c r="B30" s="20"/>
      <c r="C30" s="30"/>
    </row>
    <row r="31" spans="1:6" s="10" customFormat="1" x14ac:dyDescent="0.15">
      <c r="B31" s="20"/>
      <c r="C31" s="30"/>
    </row>
    <row r="32" spans="1:6" s="10" customFormat="1" x14ac:dyDescent="0.15">
      <c r="B32" s="20"/>
      <c r="C32" s="30"/>
    </row>
    <row r="33" spans="1:6" s="10" customFormat="1" x14ac:dyDescent="0.15">
      <c r="B33" s="20"/>
      <c r="C33" s="30"/>
    </row>
    <row r="34" spans="1:6" s="10" customFormat="1" x14ac:dyDescent="0.15">
      <c r="B34" s="20"/>
      <c r="C34" s="30"/>
    </row>
    <row r="35" spans="1:6" s="10" customFormat="1" x14ac:dyDescent="0.15">
      <c r="B35" s="20"/>
      <c r="C35" s="30"/>
    </row>
    <row r="36" spans="1:6" s="10" customFormat="1" x14ac:dyDescent="0.15">
      <c r="B36" s="20"/>
      <c r="C36" s="30"/>
    </row>
    <row r="37" spans="1:6" s="10" customFormat="1" x14ac:dyDescent="0.15">
      <c r="B37" s="20"/>
      <c r="C37" s="30"/>
    </row>
    <row r="38" spans="1:6" s="10" customFormat="1" x14ac:dyDescent="0.15">
      <c r="B38" s="20"/>
      <c r="C38" s="30"/>
    </row>
    <row r="39" spans="1:6" s="4" customFormat="1" x14ac:dyDescent="0.15">
      <c r="A39" s="4" t="s">
        <v>14</v>
      </c>
      <c r="B39" s="34"/>
      <c r="C39" s="29"/>
    </row>
    <row r="40" spans="1:6" s="4" customFormat="1" x14ac:dyDescent="0.15">
      <c r="A40" s="5" t="s">
        <v>1</v>
      </c>
      <c r="B40" s="22">
        <v>4000</v>
      </c>
      <c r="C40" s="31" t="s">
        <v>7</v>
      </c>
    </row>
    <row r="41" spans="1:6" s="4" customFormat="1" x14ac:dyDescent="0.15">
      <c r="A41" s="4" t="s">
        <v>47</v>
      </c>
      <c r="B41" s="22">
        <v>2615.9</v>
      </c>
      <c r="C41" s="32" t="s">
        <v>32</v>
      </c>
    </row>
    <row r="42" spans="1:6" s="4" customFormat="1" x14ac:dyDescent="0.15">
      <c r="A42" s="4" t="s">
        <v>48</v>
      </c>
      <c r="B42" s="34">
        <v>930</v>
      </c>
      <c r="C42" s="29" t="s">
        <v>46</v>
      </c>
      <c r="D42" s="22"/>
    </row>
    <row r="43" spans="1:6" s="4" customFormat="1" x14ac:dyDescent="0.15">
      <c r="A43" s="5" t="s">
        <v>88</v>
      </c>
      <c r="B43" s="34">
        <v>86.550000000000011</v>
      </c>
      <c r="C43" s="29" t="s">
        <v>6</v>
      </c>
      <c r="D43" s="22"/>
    </row>
    <row r="44" spans="1:6" s="4" customFormat="1" x14ac:dyDescent="0.15">
      <c r="A44" s="5" t="s">
        <v>88</v>
      </c>
      <c r="B44" s="34">
        <v>452.16000000000008</v>
      </c>
      <c r="C44" s="29" t="s">
        <v>4</v>
      </c>
      <c r="D44" s="22"/>
    </row>
    <row r="45" spans="1:6" s="4" customFormat="1" x14ac:dyDescent="0.15">
      <c r="A45" s="5" t="s">
        <v>88</v>
      </c>
      <c r="B45" s="34">
        <v>171.79999999999995</v>
      </c>
      <c r="C45" s="29" t="s">
        <v>5</v>
      </c>
      <c r="D45" s="22"/>
      <c r="E45" s="44"/>
      <c r="F45" s="3"/>
    </row>
    <row r="46" spans="1:6" s="4" customFormat="1" x14ac:dyDescent="0.15">
      <c r="A46" s="4" t="s">
        <v>55</v>
      </c>
      <c r="B46" s="34"/>
      <c r="C46" s="29"/>
      <c r="D46" s="22"/>
    </row>
    <row r="47" spans="1:6" s="4" customFormat="1" x14ac:dyDescent="0.15">
      <c r="A47" s="5" t="s">
        <v>89</v>
      </c>
      <c r="B47" s="45">
        <v>8333.89</v>
      </c>
      <c r="C47" s="73" t="s">
        <v>90</v>
      </c>
      <c r="D47" s="22"/>
    </row>
    <row r="48" spans="1:6" s="4" customFormat="1" x14ac:dyDescent="0.15">
      <c r="A48" s="4" t="s">
        <v>41</v>
      </c>
      <c r="B48" s="34">
        <f>SUM(B40:B47)</f>
        <v>16590.3</v>
      </c>
      <c r="C48" s="29"/>
      <c r="D48" s="22"/>
      <c r="E48" s="8"/>
    </row>
    <row r="49" spans="1:3" s="4" customFormat="1" x14ac:dyDescent="0.15">
      <c r="B49" s="34"/>
      <c r="C49" s="29"/>
    </row>
    <row r="50" spans="1:3" s="4" customFormat="1" x14ac:dyDescent="0.15">
      <c r="A50" s="4" t="s">
        <v>42</v>
      </c>
      <c r="B50" s="34">
        <f>B20-B48</f>
        <v>-132.12000000000262</v>
      </c>
      <c r="C50" s="29"/>
    </row>
    <row r="51" spans="1:3" s="4" customFormat="1" x14ac:dyDescent="0.15">
      <c r="B51" s="34"/>
      <c r="C51" s="29"/>
    </row>
    <row r="52" spans="1:3" s="4" customFormat="1" x14ac:dyDescent="0.15">
      <c r="A52" s="4" t="s">
        <v>54</v>
      </c>
      <c r="B52" s="34">
        <v>4200</v>
      </c>
      <c r="C52" s="29"/>
    </row>
    <row r="53" spans="1:3" s="4" customFormat="1" x14ac:dyDescent="0.15">
      <c r="A53" s="4" t="s">
        <v>40</v>
      </c>
      <c r="B53" s="34">
        <v>4200</v>
      </c>
      <c r="C53" s="29"/>
    </row>
    <row r="54" spans="1:3" s="4" customFormat="1" x14ac:dyDescent="0.15">
      <c r="A54" s="4" t="s">
        <v>0</v>
      </c>
      <c r="B54" s="34">
        <v>4550</v>
      </c>
      <c r="C54" s="29" t="s">
        <v>44</v>
      </c>
    </row>
    <row r="55" spans="1:3" s="4" customFormat="1" x14ac:dyDescent="0.15">
      <c r="A55" s="4" t="s">
        <v>23</v>
      </c>
      <c r="B55" s="34">
        <v>3050</v>
      </c>
      <c r="C55" s="29"/>
    </row>
    <row r="56" spans="1:3" s="4" customFormat="1" x14ac:dyDescent="0.15">
      <c r="A56" s="4" t="s">
        <v>8</v>
      </c>
      <c r="B56" s="34">
        <v>4000</v>
      </c>
      <c r="C56" s="29"/>
    </row>
    <row r="57" spans="1:3" s="4" customFormat="1" x14ac:dyDescent="0.15">
      <c r="A57" s="4" t="s">
        <v>15</v>
      </c>
      <c r="B57" s="34">
        <v>4000</v>
      </c>
      <c r="C57" s="29"/>
    </row>
    <row r="58" spans="1:3" s="4" customFormat="1" x14ac:dyDescent="0.15">
      <c r="A58" s="26" t="s">
        <v>16</v>
      </c>
      <c r="B58" s="34">
        <v>5000</v>
      </c>
      <c r="C58" s="29" t="s">
        <v>22</v>
      </c>
    </row>
    <row r="59" spans="1:3" s="4" customFormat="1" x14ac:dyDescent="0.15">
      <c r="A59" s="26" t="s">
        <v>31</v>
      </c>
      <c r="B59" s="34">
        <v>4500</v>
      </c>
      <c r="C59" s="29"/>
    </row>
    <row r="60" spans="1:3" s="4" customFormat="1" x14ac:dyDescent="0.15">
      <c r="A60" s="26" t="s">
        <v>2</v>
      </c>
      <c r="B60" s="34">
        <v>5250</v>
      </c>
      <c r="C60" s="29" t="s">
        <v>39</v>
      </c>
    </row>
    <row r="61" spans="1:3" s="4" customFormat="1" x14ac:dyDescent="0.15">
      <c r="A61" s="26" t="s">
        <v>38</v>
      </c>
      <c r="B61" s="34">
        <v>5250</v>
      </c>
      <c r="C61" s="29"/>
    </row>
    <row r="62" spans="1:3" s="4" customFormat="1" x14ac:dyDescent="0.15">
      <c r="A62" s="74" t="s">
        <v>82</v>
      </c>
      <c r="B62" s="45">
        <v>5250</v>
      </c>
      <c r="C62" s="29"/>
    </row>
    <row r="63" spans="1:3" s="4" customFormat="1" x14ac:dyDescent="0.15">
      <c r="B63" s="34"/>
      <c r="C63" s="29"/>
    </row>
    <row r="64" spans="1:3" s="4" customFormat="1" x14ac:dyDescent="0.15">
      <c r="B64" s="34"/>
      <c r="C64" s="29"/>
    </row>
  </sheetData>
  <sortState xmlns:xlrd2="http://schemas.microsoft.com/office/spreadsheetml/2017/richdata2" ref="A52:G62">
    <sortCondition ref="A52:A62"/>
  </sortState>
  <phoneticPr fontId="23" type="noConversion"/>
  <printOptions horizontalCentered="1" verticalCentered="1"/>
  <pageMargins left="0.7" right="0.7" top="0.6" bottom="0.3" header="0.5" footer="0.5"/>
  <pageSetup paperSize="9" scale="98" orientation="portrait" horizontalDpi="0" verticalDpi="0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173F-BA08-8647-BE98-6C4B0CFC02F8}">
  <dimension ref="A1:M17"/>
  <sheetViews>
    <sheetView topLeftCell="B1" zoomScale="150" zoomScaleNormal="150" workbookViewId="0">
      <selection activeCell="B41" sqref="B41"/>
    </sheetView>
  </sheetViews>
  <sheetFormatPr baseColWidth="10" defaultRowHeight="13" customHeight="1" x14ac:dyDescent="0.15"/>
  <cols>
    <col min="1" max="1" width="4" customWidth="1"/>
    <col min="2" max="2" width="50.5" bestFit="1" customWidth="1"/>
    <col min="3" max="7" width="8.6640625" style="39" customWidth="1"/>
    <col min="8" max="15" width="8.6640625" customWidth="1"/>
  </cols>
  <sheetData>
    <row r="1" spans="1:13" ht="13" customHeight="1" x14ac:dyDescent="0.2">
      <c r="A1" s="51" t="s">
        <v>67</v>
      </c>
      <c r="B1" s="52"/>
      <c r="C1" s="52"/>
      <c r="D1" s="52"/>
      <c r="E1" s="52"/>
      <c r="F1" s="52"/>
      <c r="G1" s="52"/>
      <c r="H1" s="53"/>
      <c r="I1" s="53"/>
      <c r="J1" s="53"/>
      <c r="K1" s="53"/>
      <c r="L1" s="54"/>
      <c r="M1" s="55"/>
    </row>
    <row r="2" spans="1:13" ht="13" customHeight="1" x14ac:dyDescent="0.2">
      <c r="A2" s="61"/>
      <c r="B2" s="57"/>
      <c r="C2" s="57"/>
      <c r="D2" s="57"/>
      <c r="E2" s="57"/>
      <c r="F2" s="57"/>
      <c r="G2" s="57"/>
      <c r="H2" s="58"/>
      <c r="I2" s="58"/>
      <c r="J2" s="58"/>
      <c r="K2" s="58"/>
      <c r="L2" s="59"/>
      <c r="M2" s="60"/>
    </row>
    <row r="3" spans="1:13" ht="13" customHeight="1" x14ac:dyDescent="0.15">
      <c r="A3" s="56"/>
      <c r="B3" s="62" t="s">
        <v>121</v>
      </c>
      <c r="C3" s="62"/>
      <c r="D3" s="62"/>
      <c r="E3" s="62"/>
      <c r="F3" s="62"/>
      <c r="G3" s="62"/>
      <c r="H3" s="58"/>
      <c r="I3" s="58"/>
      <c r="J3" s="58"/>
      <c r="K3" s="58"/>
      <c r="L3" s="59"/>
      <c r="M3" s="60"/>
    </row>
    <row r="4" spans="1:13" ht="39" customHeight="1" x14ac:dyDescent="0.15">
      <c r="A4" s="63"/>
      <c r="B4" s="64"/>
      <c r="C4" s="84" t="s">
        <v>107</v>
      </c>
      <c r="D4" s="84" t="s">
        <v>108</v>
      </c>
      <c r="E4" s="85" t="s">
        <v>110</v>
      </c>
      <c r="F4" s="85" t="s">
        <v>111</v>
      </c>
      <c r="G4" s="85" t="s">
        <v>112</v>
      </c>
      <c r="H4" s="85" t="s">
        <v>113</v>
      </c>
      <c r="I4" s="72" t="s">
        <v>78</v>
      </c>
      <c r="J4" s="72" t="s">
        <v>79</v>
      </c>
      <c r="K4" s="41" t="s">
        <v>56</v>
      </c>
      <c r="L4" s="65"/>
      <c r="M4" s="60"/>
    </row>
    <row r="5" spans="1:13" ht="13" customHeight="1" x14ac:dyDescent="0.15">
      <c r="A5" s="56"/>
      <c r="B5" s="57"/>
      <c r="C5" s="83" t="s">
        <v>30</v>
      </c>
      <c r="D5" s="83" t="s">
        <v>30</v>
      </c>
      <c r="E5" s="83" t="s">
        <v>109</v>
      </c>
      <c r="F5" s="83" t="s">
        <v>30</v>
      </c>
      <c r="G5" s="83" t="s">
        <v>30</v>
      </c>
      <c r="H5" s="83" t="s">
        <v>30</v>
      </c>
      <c r="I5" s="66" t="s">
        <v>30</v>
      </c>
      <c r="J5" s="66"/>
      <c r="K5" s="42" t="s">
        <v>34</v>
      </c>
      <c r="L5" s="59"/>
      <c r="M5" s="60"/>
    </row>
    <row r="6" spans="1:13" ht="13" customHeight="1" x14ac:dyDescent="0.15">
      <c r="A6" s="56">
        <v>1</v>
      </c>
      <c r="B6" s="59" t="s">
        <v>29</v>
      </c>
      <c r="C6" s="83">
        <v>1731.94</v>
      </c>
      <c r="D6" s="83">
        <v>1927.25</v>
      </c>
      <c r="E6" s="83">
        <v>3136.19</v>
      </c>
      <c r="F6" s="43">
        <v>4945.8100000000004</v>
      </c>
      <c r="G6" s="43">
        <v>6745.19</v>
      </c>
      <c r="H6" s="43">
        <v>6721.2599999999993</v>
      </c>
      <c r="I6" s="67">
        <v>8123</v>
      </c>
      <c r="J6" s="67">
        <v>10275</v>
      </c>
      <c r="K6" s="43">
        <v>10763.849999999999</v>
      </c>
      <c r="L6" s="59"/>
      <c r="M6" s="60"/>
    </row>
    <row r="7" spans="1:13" ht="13" customHeight="1" x14ac:dyDescent="0.15">
      <c r="A7" s="56">
        <v>2</v>
      </c>
      <c r="B7" s="59" t="s">
        <v>68</v>
      </c>
      <c r="C7" s="83">
        <v>4200</v>
      </c>
      <c r="D7" s="83">
        <v>4550</v>
      </c>
      <c r="E7" s="83">
        <v>3050</v>
      </c>
      <c r="F7" s="43">
        <v>4000</v>
      </c>
      <c r="G7" s="43">
        <v>4000</v>
      </c>
      <c r="H7" s="43">
        <v>5000</v>
      </c>
      <c r="I7" s="67">
        <v>4500</v>
      </c>
      <c r="J7" s="67">
        <v>5250</v>
      </c>
      <c r="K7" s="43">
        <v>5250</v>
      </c>
      <c r="L7" s="59"/>
      <c r="M7" s="60"/>
    </row>
    <row r="8" spans="1:13" ht="13" customHeight="1" x14ac:dyDescent="0.15">
      <c r="A8" s="56">
        <v>3</v>
      </c>
      <c r="B8" s="59" t="s">
        <v>69</v>
      </c>
      <c r="C8" s="83">
        <v>79.929999999999993</v>
      </c>
      <c r="D8" s="83">
        <v>372.78000000000003</v>
      </c>
      <c r="E8" s="83">
        <v>2813.14</v>
      </c>
      <c r="F8" s="43">
        <v>2037.2899999999997</v>
      </c>
      <c r="G8" s="43">
        <v>818.91000000000008</v>
      </c>
      <c r="H8" s="43">
        <v>595.13000000000011</v>
      </c>
      <c r="I8" s="67">
        <v>2543</v>
      </c>
      <c r="J8" s="67">
        <v>347</v>
      </c>
      <c r="K8" s="43">
        <v>8522.0300000000007</v>
      </c>
      <c r="L8" s="59"/>
      <c r="M8" s="60"/>
    </row>
    <row r="9" spans="1:13" ht="13" customHeight="1" x14ac:dyDescent="0.15">
      <c r="A9" s="56">
        <v>4</v>
      </c>
      <c r="B9" s="59" t="s">
        <v>70</v>
      </c>
      <c r="C9" s="83">
        <v>-1293.32</v>
      </c>
      <c r="D9" s="83">
        <v>-1507.6399999999999</v>
      </c>
      <c r="E9" s="83">
        <v>-2320.63</v>
      </c>
      <c r="F9" s="43">
        <v>-2175.2600000000002</v>
      </c>
      <c r="G9" s="43">
        <v>-2081.34</v>
      </c>
      <c r="H9" s="43">
        <v>-2177.77</v>
      </c>
      <c r="I9" s="67">
        <v>-3281</v>
      </c>
      <c r="J9" s="67">
        <v>-3309</v>
      </c>
      <c r="K9" s="43">
        <v>-4481.7400000000007</v>
      </c>
      <c r="L9" s="59"/>
      <c r="M9" s="60"/>
    </row>
    <row r="10" spans="1:13" ht="13" customHeight="1" x14ac:dyDescent="0.15">
      <c r="A10" s="56">
        <v>5</v>
      </c>
      <c r="B10" s="59" t="s">
        <v>71</v>
      </c>
      <c r="C10" s="83" t="s">
        <v>12</v>
      </c>
      <c r="D10" s="83" t="s">
        <v>12</v>
      </c>
      <c r="E10" s="83" t="s">
        <v>12</v>
      </c>
      <c r="F10" s="43" t="s">
        <v>12</v>
      </c>
      <c r="G10" s="43" t="s">
        <v>12</v>
      </c>
      <c r="H10" s="43" t="s">
        <v>12</v>
      </c>
      <c r="I10" s="67" t="s">
        <v>12</v>
      </c>
      <c r="J10" s="67" t="s">
        <v>12</v>
      </c>
      <c r="K10" s="43" t="s">
        <v>12</v>
      </c>
      <c r="L10" s="59"/>
      <c r="M10" s="60"/>
    </row>
    <row r="11" spans="1:13" ht="13" customHeight="1" x14ac:dyDescent="0.15">
      <c r="A11" s="56">
        <v>6</v>
      </c>
      <c r="B11" s="59" t="s">
        <v>72</v>
      </c>
      <c r="C11" s="83">
        <v>-2791.3</v>
      </c>
      <c r="D11" s="83">
        <v>-2206.2000000000003</v>
      </c>
      <c r="E11" s="83">
        <v>-1732.89</v>
      </c>
      <c r="F11" s="43">
        <v>-2062.65</v>
      </c>
      <c r="G11" s="43">
        <v>-2761.5</v>
      </c>
      <c r="H11" s="43">
        <v>-2016.0900000000001</v>
      </c>
      <c r="I11" s="67">
        <v>-1609</v>
      </c>
      <c r="J11" s="67">
        <v>-1799</v>
      </c>
      <c r="K11" s="43">
        <v>-3595.96</v>
      </c>
      <c r="L11" s="59"/>
      <c r="M11" s="60"/>
    </row>
    <row r="12" spans="1:13" ht="13" customHeight="1" x14ac:dyDescent="0.15">
      <c r="A12" s="56">
        <v>7</v>
      </c>
      <c r="B12" s="59" t="s">
        <v>73</v>
      </c>
      <c r="C12" s="83">
        <v>1927.2500000000009</v>
      </c>
      <c r="D12" s="83">
        <v>3136.1899999999991</v>
      </c>
      <c r="E12" s="83">
        <v>4945.8100000000004</v>
      </c>
      <c r="F12" s="43">
        <v>6745.1900000000005</v>
      </c>
      <c r="G12" s="43">
        <v>6721.2599999999984</v>
      </c>
      <c r="H12" s="43">
        <v>8122.5299999999988</v>
      </c>
      <c r="I12" s="67">
        <v>10275</v>
      </c>
      <c r="J12" s="67">
        <v>10764</v>
      </c>
      <c r="K12" s="43">
        <v>16458.18</v>
      </c>
      <c r="L12" s="59"/>
      <c r="M12" s="60"/>
    </row>
    <row r="13" spans="1:13" ht="13" customHeight="1" x14ac:dyDescent="0.15">
      <c r="A13" s="56">
        <v>8</v>
      </c>
      <c r="B13" s="59" t="s">
        <v>74</v>
      </c>
      <c r="C13" s="83">
        <v>1927.25</v>
      </c>
      <c r="D13" s="83">
        <v>3136.19</v>
      </c>
      <c r="E13" s="83">
        <v>4945.8100000000004</v>
      </c>
      <c r="F13" s="43">
        <v>6745.1899999999987</v>
      </c>
      <c r="G13" s="43">
        <v>6721.2599999999993</v>
      </c>
      <c r="H13" s="43">
        <v>8122.5299999999988</v>
      </c>
      <c r="I13" s="67">
        <v>10275</v>
      </c>
      <c r="J13" s="67">
        <v>10764</v>
      </c>
      <c r="K13" s="43">
        <v>16458.18</v>
      </c>
      <c r="L13" s="59"/>
      <c r="M13" s="60"/>
    </row>
    <row r="14" spans="1:13" ht="13" customHeight="1" x14ac:dyDescent="0.15">
      <c r="A14" s="56">
        <v>9</v>
      </c>
      <c r="B14" s="59" t="s">
        <v>75</v>
      </c>
      <c r="C14" s="83">
        <v>39236</v>
      </c>
      <c r="D14" s="83">
        <v>39236</v>
      </c>
      <c r="E14" s="83">
        <v>39236</v>
      </c>
      <c r="F14" s="43">
        <v>39236</v>
      </c>
      <c r="G14" s="43">
        <v>40247.599999999999</v>
      </c>
      <c r="H14" s="43">
        <v>40247.599999999999</v>
      </c>
      <c r="I14" s="67">
        <v>40248</v>
      </c>
      <c r="J14" s="67">
        <v>40248</v>
      </c>
      <c r="K14" s="43">
        <v>40610.049999999996</v>
      </c>
      <c r="L14" s="59"/>
      <c r="M14" s="60"/>
    </row>
    <row r="15" spans="1:13" ht="13" customHeight="1" x14ac:dyDescent="0.15">
      <c r="A15" s="56">
        <v>10</v>
      </c>
      <c r="B15" s="59" t="s">
        <v>76</v>
      </c>
      <c r="C15" s="24" t="s">
        <v>12</v>
      </c>
      <c r="D15" s="24" t="s">
        <v>12</v>
      </c>
      <c r="E15" s="24" t="s">
        <v>12</v>
      </c>
      <c r="F15" s="39" t="s">
        <v>12</v>
      </c>
      <c r="G15" s="39" t="s">
        <v>12</v>
      </c>
      <c r="H15" s="39" t="s">
        <v>12</v>
      </c>
      <c r="I15" s="68" t="s">
        <v>12</v>
      </c>
      <c r="J15" s="43" t="s">
        <v>12</v>
      </c>
      <c r="K15" s="43" t="s">
        <v>12</v>
      </c>
      <c r="L15" s="59"/>
      <c r="M15" s="60"/>
    </row>
    <row r="16" spans="1:13" ht="13" customHeight="1" x14ac:dyDescent="0.15">
      <c r="A16" s="56">
        <v>11</v>
      </c>
      <c r="B16" s="59" t="s">
        <v>77</v>
      </c>
      <c r="C16" s="24" t="s">
        <v>12</v>
      </c>
      <c r="D16" s="24" t="s">
        <v>12</v>
      </c>
      <c r="E16" s="24" t="s">
        <v>12</v>
      </c>
      <c r="F16" s="39" t="s">
        <v>12</v>
      </c>
      <c r="G16" s="39" t="s">
        <v>12</v>
      </c>
      <c r="H16" s="39" t="s">
        <v>12</v>
      </c>
      <c r="I16" s="58" t="s">
        <v>12</v>
      </c>
      <c r="J16" s="43" t="s">
        <v>12</v>
      </c>
      <c r="K16" s="43" t="s">
        <v>12</v>
      </c>
      <c r="L16" s="59"/>
      <c r="M16" s="60"/>
    </row>
    <row r="17" spans="1:13" ht="13" customHeight="1" x14ac:dyDescent="0.15">
      <c r="A17" s="69"/>
      <c r="B17" s="70"/>
      <c r="C17" s="70"/>
      <c r="D17" s="70"/>
      <c r="E17" s="70"/>
      <c r="F17" s="70"/>
      <c r="G17" s="70"/>
      <c r="H17" s="71"/>
      <c r="I17" s="71"/>
      <c r="J17" s="71"/>
      <c r="K17" s="71"/>
      <c r="L17" s="59"/>
      <c r="M17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"/>
  <sheetViews>
    <sheetView topLeftCell="A3" zoomScale="200" zoomScaleNormal="200" workbookViewId="0">
      <selection activeCell="E8" sqref="E8"/>
    </sheetView>
  </sheetViews>
  <sheetFormatPr baseColWidth="10" defaultRowHeight="13" x14ac:dyDescent="0.15"/>
  <cols>
    <col min="1" max="1" width="28.83203125" customWidth="1"/>
    <col min="2" max="2" width="12.6640625" customWidth="1"/>
    <col min="3" max="3" width="10.83203125" customWidth="1"/>
  </cols>
  <sheetData>
    <row r="1" spans="1:7" s="49" customFormat="1" ht="18" x14ac:dyDescent="0.2">
      <c r="A1" s="112" t="s">
        <v>91</v>
      </c>
    </row>
    <row r="2" spans="1:7" s="49" customFormat="1" x14ac:dyDescent="0.15"/>
    <row r="3" spans="1:7" s="49" customFormat="1" x14ac:dyDescent="0.15">
      <c r="A3" s="75" t="s">
        <v>95</v>
      </c>
      <c r="B3" s="75" t="s">
        <v>92</v>
      </c>
      <c r="G3" s="75"/>
    </row>
    <row r="4" spans="1:7" s="49" customFormat="1" x14ac:dyDescent="0.15">
      <c r="D4" s="46" t="s">
        <v>101</v>
      </c>
      <c r="E4" s="46" t="s">
        <v>102</v>
      </c>
      <c r="F4" s="45"/>
      <c r="G4" s="48"/>
    </row>
    <row r="5" spans="1:7" s="49" customFormat="1" x14ac:dyDescent="0.15">
      <c r="A5" s="76" t="s">
        <v>94</v>
      </c>
      <c r="B5" s="80">
        <v>41262</v>
      </c>
      <c r="C5" s="21">
        <v>100603</v>
      </c>
      <c r="D5" s="8">
        <v>217.3</v>
      </c>
      <c r="E5" s="45"/>
      <c r="F5" s="45"/>
      <c r="G5" s="25"/>
    </row>
    <row r="6" spans="1:7" s="49" customFormat="1" x14ac:dyDescent="0.15">
      <c r="A6" s="77" t="s">
        <v>93</v>
      </c>
      <c r="B6" s="81">
        <v>41809</v>
      </c>
      <c r="C6" s="21">
        <v>100632</v>
      </c>
      <c r="D6" s="45">
        <v>175.51</v>
      </c>
      <c r="E6" s="45"/>
      <c r="F6" s="45"/>
      <c r="G6" s="25"/>
    </row>
    <row r="7" spans="1:7" s="49" customFormat="1" x14ac:dyDescent="0.15">
      <c r="A7" s="77" t="s">
        <v>96</v>
      </c>
      <c r="B7" s="81">
        <v>41963</v>
      </c>
      <c r="C7" s="21">
        <v>100641</v>
      </c>
      <c r="D7" s="45">
        <v>292.27999999999997</v>
      </c>
      <c r="E7" s="45"/>
      <c r="F7" s="45"/>
      <c r="G7" s="25"/>
    </row>
    <row r="8" spans="1:7" s="49" customFormat="1" x14ac:dyDescent="0.15">
      <c r="A8" s="77" t="s">
        <v>97</v>
      </c>
      <c r="B8" s="81">
        <v>42446</v>
      </c>
      <c r="C8" s="21">
        <v>100668</v>
      </c>
      <c r="D8" s="45">
        <v>313.66000000000003</v>
      </c>
      <c r="E8" s="45">
        <f t="shared" ref="E8:E12" si="0">((D8-D7)/D7)*100</f>
        <v>7.3149035171753294</v>
      </c>
      <c r="F8" s="45"/>
      <c r="G8" s="40"/>
    </row>
    <row r="9" spans="1:7" x14ac:dyDescent="0.15">
      <c r="A9" s="77" t="s">
        <v>98</v>
      </c>
      <c r="B9" s="82">
        <v>42789</v>
      </c>
      <c r="C9" s="79">
        <v>100687</v>
      </c>
      <c r="D9" s="22">
        <v>321.11</v>
      </c>
      <c r="E9" s="45">
        <f t="shared" si="0"/>
        <v>2.3751833195179457</v>
      </c>
      <c r="F9" s="45"/>
      <c r="G9" s="40"/>
    </row>
    <row r="10" spans="1:7" x14ac:dyDescent="0.15">
      <c r="A10" s="77" t="s">
        <v>99</v>
      </c>
      <c r="B10" s="82">
        <v>43209</v>
      </c>
      <c r="C10" s="79">
        <v>100711</v>
      </c>
      <c r="D10" s="22">
        <v>376.74</v>
      </c>
      <c r="E10" s="45">
        <f t="shared" si="0"/>
        <v>17.324281398897572</v>
      </c>
      <c r="F10" s="45"/>
      <c r="G10" s="40"/>
    </row>
    <row r="11" spans="1:7" x14ac:dyDescent="0.15">
      <c r="A11" s="77" t="s">
        <v>100</v>
      </c>
      <c r="B11" s="82">
        <v>43629</v>
      </c>
      <c r="C11" s="79">
        <v>100733</v>
      </c>
      <c r="D11" s="22">
        <v>407.28</v>
      </c>
      <c r="E11" s="45">
        <f t="shared" si="0"/>
        <v>8.1063863672559222</v>
      </c>
      <c r="F11" s="45"/>
    </row>
    <row r="12" spans="1:7" x14ac:dyDescent="0.15">
      <c r="A12" s="78" t="s">
        <v>103</v>
      </c>
      <c r="B12" s="81">
        <v>43913</v>
      </c>
      <c r="C12" s="21">
        <v>100743</v>
      </c>
      <c r="D12" s="45">
        <v>474.17</v>
      </c>
      <c r="E12" s="45">
        <f t="shared" si="0"/>
        <v>16.423590650166972</v>
      </c>
      <c r="F12" s="45"/>
    </row>
    <row r="14" spans="1:7" x14ac:dyDescent="0.15">
      <c r="A14" s="50" t="s">
        <v>114</v>
      </c>
    </row>
    <row r="16" spans="1:7" x14ac:dyDescent="0.15">
      <c r="A16" s="50" t="s">
        <v>115</v>
      </c>
    </row>
  </sheetData>
  <phoneticPr fontId="23" type="noConversion"/>
  <printOptions horizontalCentered="1"/>
  <pageMargins left="1" right="1" top="1" bottom="1" header="0.5" footer="0.5"/>
  <pageSetup paperSize="9" orientation="portrait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30"/>
  <sheetViews>
    <sheetView zoomScale="150" zoomScaleNormal="150" workbookViewId="0">
      <selection activeCell="D25" sqref="D25"/>
    </sheetView>
  </sheetViews>
  <sheetFormatPr baseColWidth="10" defaultRowHeight="16" customHeight="1" x14ac:dyDescent="0.15"/>
  <cols>
    <col min="1" max="1" width="11.5" style="87" bestFit="1" customWidth="1"/>
    <col min="2" max="2" width="25.6640625" style="87" customWidth="1"/>
    <col min="3" max="4" width="12.33203125" style="89" customWidth="1"/>
    <col min="5" max="5" width="3.5" style="87" customWidth="1"/>
    <col min="6" max="6" width="19.33203125" style="87" customWidth="1"/>
    <col min="7" max="7" width="7" style="87" customWidth="1"/>
    <col min="8" max="9" width="8.6640625" style="87" customWidth="1"/>
    <col min="10" max="10" width="3" style="87" customWidth="1"/>
    <col min="11" max="11" width="15.33203125" style="87" customWidth="1"/>
    <col min="12" max="12" width="36.5" style="87" customWidth="1"/>
    <col min="13" max="16384" width="10.83203125" style="87"/>
  </cols>
  <sheetData>
    <row r="1" spans="1:13" ht="16" customHeight="1" x14ac:dyDescent="0.2">
      <c r="A1" s="100" t="s">
        <v>117</v>
      </c>
      <c r="C1" s="88"/>
    </row>
    <row r="3" spans="1:13" ht="16" customHeight="1" x14ac:dyDescent="0.2">
      <c r="A3" s="86" t="s">
        <v>60</v>
      </c>
    </row>
    <row r="4" spans="1:13" s="101" customFormat="1" ht="16" customHeight="1" x14ac:dyDescent="0.2">
      <c r="C4" s="102" t="s">
        <v>30</v>
      </c>
      <c r="D4" s="102" t="s">
        <v>104</v>
      </c>
    </row>
    <row r="5" spans="1:13" s="101" customFormat="1" ht="16" customHeight="1" x14ac:dyDescent="0.2">
      <c r="B5" s="101" t="s">
        <v>25</v>
      </c>
      <c r="C5" s="103">
        <v>4000</v>
      </c>
      <c r="D5" s="103"/>
      <c r="F5" s="101" t="s">
        <v>64</v>
      </c>
    </row>
    <row r="6" spans="1:13" s="101" customFormat="1" ht="16" customHeight="1" x14ac:dyDescent="0.2">
      <c r="B6" s="101" t="s">
        <v>119</v>
      </c>
      <c r="C6" s="103">
        <v>8333.89</v>
      </c>
      <c r="D6" s="103"/>
      <c r="F6" s="103" t="s">
        <v>116</v>
      </c>
    </row>
    <row r="7" spans="1:13" s="101" customFormat="1" ht="16" customHeight="1" x14ac:dyDescent="0.2">
      <c r="C7" s="103"/>
      <c r="D7" s="103"/>
      <c r="F7" s="103"/>
    </row>
    <row r="8" spans="1:13" s="101" customFormat="1" ht="16" customHeight="1" x14ac:dyDescent="0.2">
      <c r="A8" s="104">
        <v>41575</v>
      </c>
      <c r="B8" s="101" t="s">
        <v>58</v>
      </c>
      <c r="C8" s="103">
        <v>2244.9</v>
      </c>
      <c r="D8" s="103"/>
      <c r="F8" s="101" t="s">
        <v>61</v>
      </c>
      <c r="G8" s="101" t="s">
        <v>63</v>
      </c>
    </row>
    <row r="9" spans="1:13" s="101" customFormat="1" ht="16" customHeight="1" x14ac:dyDescent="0.2">
      <c r="A9" s="104">
        <v>41575</v>
      </c>
      <c r="B9" s="105" t="s">
        <v>59</v>
      </c>
      <c r="C9" s="103">
        <v>371</v>
      </c>
      <c r="D9" s="103"/>
      <c r="F9" s="105" t="s">
        <v>62</v>
      </c>
    </row>
    <row r="10" spans="1:13" s="101" customFormat="1" ht="16" customHeight="1" x14ac:dyDescent="0.2">
      <c r="C10" s="103"/>
      <c r="D10" s="103"/>
      <c r="F10" s="103"/>
    </row>
    <row r="11" spans="1:13" s="101" customFormat="1" ht="16" customHeight="1" x14ac:dyDescent="0.2">
      <c r="A11" s="104">
        <v>42431</v>
      </c>
      <c r="B11" s="101" t="s">
        <v>27</v>
      </c>
      <c r="C11" s="103">
        <v>449</v>
      </c>
      <c r="D11" s="103">
        <v>362.45</v>
      </c>
      <c r="E11" s="103"/>
      <c r="F11" s="101" t="s">
        <v>21</v>
      </c>
      <c r="G11" s="106"/>
      <c r="L11" s="101" t="s">
        <v>105</v>
      </c>
    </row>
    <row r="12" spans="1:13" s="101" customFormat="1" ht="16" customHeight="1" x14ac:dyDescent="0.2">
      <c r="A12" s="104">
        <v>42928</v>
      </c>
      <c r="B12" s="101" t="s">
        <v>27</v>
      </c>
      <c r="C12" s="103">
        <v>579.95000000000005</v>
      </c>
      <c r="D12" s="103">
        <v>127.78999999999999</v>
      </c>
      <c r="E12" s="103"/>
      <c r="F12" s="101" t="s">
        <v>28</v>
      </c>
      <c r="G12" s="103" t="s">
        <v>19</v>
      </c>
      <c r="H12" s="107">
        <v>61.13</v>
      </c>
      <c r="I12" s="107">
        <v>66.66</v>
      </c>
      <c r="J12" s="108"/>
      <c r="K12" s="103" t="s">
        <v>120</v>
      </c>
      <c r="L12" s="103" t="s">
        <v>81</v>
      </c>
    </row>
    <row r="13" spans="1:13" s="101" customFormat="1" ht="16" customHeight="1" x14ac:dyDescent="0.2">
      <c r="A13" s="104">
        <v>43140</v>
      </c>
      <c r="B13" s="101" t="s">
        <v>20</v>
      </c>
      <c r="C13" s="103">
        <v>1632.52</v>
      </c>
      <c r="D13" s="103">
        <v>1460.72</v>
      </c>
      <c r="E13" s="103"/>
      <c r="F13" s="101" t="s">
        <v>118</v>
      </c>
      <c r="G13" s="103" t="s">
        <v>19</v>
      </c>
      <c r="H13" s="107">
        <v>790.72</v>
      </c>
      <c r="I13" s="107">
        <v>670</v>
      </c>
      <c r="J13" s="108"/>
      <c r="K13" s="103" t="s">
        <v>120</v>
      </c>
      <c r="M13" s="103"/>
    </row>
    <row r="14" spans="1:13" s="101" customFormat="1" ht="16" customHeight="1" x14ac:dyDescent="0.2">
      <c r="C14" s="103"/>
      <c r="D14" s="103"/>
    </row>
    <row r="15" spans="1:13" s="101" customFormat="1" ht="16" customHeight="1" x14ac:dyDescent="0.2">
      <c r="A15" s="104">
        <v>43190</v>
      </c>
      <c r="B15" s="101" t="s">
        <v>26</v>
      </c>
      <c r="C15" s="103">
        <v>930</v>
      </c>
      <c r="D15" s="103"/>
      <c r="E15" s="103"/>
      <c r="F15" s="101" t="s">
        <v>43</v>
      </c>
      <c r="H15" s="103" t="s">
        <v>3</v>
      </c>
    </row>
    <row r="16" spans="1:13" s="101" customFormat="1" ht="16" customHeight="1" x14ac:dyDescent="0.2">
      <c r="C16" s="103"/>
      <c r="D16" s="103"/>
    </row>
    <row r="17" spans="1:31" s="101" customFormat="1" ht="16" customHeight="1" x14ac:dyDescent="0.2">
      <c r="B17" s="101" t="s">
        <v>55</v>
      </c>
      <c r="C17" s="103"/>
      <c r="D17" s="103"/>
      <c r="F17" s="101" t="s">
        <v>65</v>
      </c>
    </row>
    <row r="18" spans="1:31" s="101" customFormat="1" ht="16" customHeight="1" x14ac:dyDescent="0.2">
      <c r="C18" s="103"/>
      <c r="D18" s="103"/>
    </row>
    <row r="19" spans="1:31" s="101" customFormat="1" ht="16" customHeight="1" x14ac:dyDescent="0.2">
      <c r="B19" s="101" t="s">
        <v>106</v>
      </c>
      <c r="C19" s="103">
        <v>18541.259999999998</v>
      </c>
      <c r="D19" s="103">
        <v>1950.96</v>
      </c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2"/>
      <c r="X19" s="109"/>
      <c r="Y19" s="107"/>
      <c r="Z19" s="107"/>
      <c r="AA19" s="107"/>
      <c r="AB19" s="107"/>
      <c r="AD19" s="107"/>
      <c r="AE19" s="107"/>
    </row>
    <row r="20" spans="1:31" s="101" customFormat="1" ht="16" customHeight="1" x14ac:dyDescent="0.2">
      <c r="A20" s="110"/>
      <c r="C20" s="103"/>
      <c r="D20" s="103"/>
      <c r="F20" s="110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W20" s="111"/>
      <c r="X20" s="109"/>
      <c r="Y20" s="107"/>
      <c r="Z20" s="107"/>
      <c r="AA20" s="107"/>
      <c r="AB20" s="107"/>
      <c r="AD20" s="107"/>
      <c r="AE20" s="107"/>
    </row>
    <row r="21" spans="1:31" s="101" customFormat="1" ht="16" customHeight="1" x14ac:dyDescent="0.2">
      <c r="B21" s="90" t="s">
        <v>11</v>
      </c>
      <c r="C21" s="108">
        <v>16590.3</v>
      </c>
      <c r="D21" s="103"/>
      <c r="F21" s="103" t="s">
        <v>66</v>
      </c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W21" s="111"/>
      <c r="X21" s="109"/>
      <c r="Y21" s="107"/>
      <c r="Z21" s="107"/>
      <c r="AA21" s="107"/>
      <c r="AB21" s="107"/>
      <c r="AD21" s="107"/>
      <c r="AE21" s="107"/>
    </row>
    <row r="22" spans="1:31" ht="16" customHeight="1" x14ac:dyDescent="0.15">
      <c r="A22" s="93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W22" s="98"/>
      <c r="X22" s="97"/>
      <c r="Y22" s="94"/>
      <c r="Z22" s="94"/>
      <c r="AA22" s="94"/>
      <c r="AB22" s="94"/>
      <c r="AD22" s="94"/>
      <c r="AE22" s="94"/>
    </row>
    <row r="23" spans="1:31" ht="16" customHeight="1" x14ac:dyDescent="0.15">
      <c r="A23" s="93"/>
      <c r="G23" s="89"/>
      <c r="H23" s="95"/>
      <c r="I23" s="95"/>
      <c r="J23" s="95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W23" s="98"/>
      <c r="X23" s="97"/>
      <c r="Y23" s="94"/>
      <c r="Z23" s="94"/>
      <c r="AA23" s="94"/>
      <c r="AB23" s="94"/>
      <c r="AD23" s="94"/>
      <c r="AE23" s="94"/>
    </row>
    <row r="24" spans="1:31" ht="16" customHeight="1" x14ac:dyDescent="0.15">
      <c r="A24" s="93"/>
      <c r="G24" s="89"/>
      <c r="H24" s="95"/>
      <c r="I24" s="95"/>
      <c r="J24" s="95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W24" s="98"/>
      <c r="X24" s="97"/>
      <c r="Y24" s="94"/>
      <c r="Z24" s="94"/>
      <c r="AA24" s="94"/>
      <c r="AB24" s="94"/>
      <c r="AD24" s="94"/>
      <c r="AE24" s="94"/>
    </row>
    <row r="25" spans="1:31" ht="16" customHeight="1" x14ac:dyDescent="0.15"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W25" s="98"/>
      <c r="X25" s="97"/>
      <c r="Y25" s="94"/>
      <c r="Z25" s="94"/>
      <c r="AA25" s="94"/>
      <c r="AB25" s="94"/>
      <c r="AD25" s="94"/>
      <c r="AE25" s="94"/>
    </row>
    <row r="26" spans="1:31" ht="16" customHeight="1" x14ac:dyDescent="0.15"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W26" s="98"/>
      <c r="X26" s="97"/>
      <c r="Y26" s="94"/>
      <c r="Z26" s="94"/>
      <c r="AA26" s="94"/>
      <c r="AB26" s="94"/>
      <c r="AD26" s="94"/>
      <c r="AE26" s="94"/>
    </row>
    <row r="27" spans="1:31" ht="16" customHeight="1" x14ac:dyDescent="0.15">
      <c r="W27" s="98"/>
      <c r="X27" s="99"/>
    </row>
    <row r="28" spans="1:31" ht="16" customHeight="1" x14ac:dyDescent="0.15">
      <c r="W28" s="98"/>
      <c r="X28" s="99"/>
    </row>
    <row r="29" spans="1:31" ht="16" customHeight="1" x14ac:dyDescent="0.15">
      <c r="G29" s="89"/>
      <c r="W29" s="98"/>
      <c r="X29" s="99"/>
    </row>
    <row r="30" spans="1:31" ht="16" customHeight="1" x14ac:dyDescent="0.15">
      <c r="B30" s="91"/>
      <c r="C30" s="92"/>
      <c r="D30" s="92"/>
      <c r="E30" s="91"/>
      <c r="F30" s="92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96"/>
      <c r="X30" s="97"/>
      <c r="Y30" s="94"/>
      <c r="Z30" s="94"/>
      <c r="AA30" s="94"/>
      <c r="AB30" s="94"/>
      <c r="AD30" s="94"/>
      <c r="AE30" s="94"/>
    </row>
  </sheetData>
  <phoneticPr fontId="23" type="noConversion"/>
  <printOptions horizontalCentered="1"/>
  <pageMargins left="0.4" right="0.4" top="1" bottom="1" header="0.5" footer="0.5"/>
  <pageSetup paperSize="9" scale="79" orientation="landscape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Open Meeting Summary</vt:lpstr>
      <vt:lpstr>Year-on-year</vt:lpstr>
      <vt:lpstr>StreetLighting</vt:lpstr>
      <vt:lpstr>Grants</vt:lpstr>
      <vt:lpstr>Grants!Print_Area</vt:lpstr>
      <vt:lpstr>'Open Meeting Summary'!Print_Area</vt:lpstr>
      <vt:lpstr>StreetLighting!Print_Area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Heron</dc:creator>
  <cp:lastModifiedBy>Bobbie Coe</cp:lastModifiedBy>
  <cp:lastPrinted>2020-05-21T00:52:30Z</cp:lastPrinted>
  <dcterms:created xsi:type="dcterms:W3CDTF">1999-04-14T10:11:19Z</dcterms:created>
  <dcterms:modified xsi:type="dcterms:W3CDTF">2020-07-06T13:44:40Z</dcterms:modified>
</cp:coreProperties>
</file>